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01" windowWidth="20955" windowHeight="65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<sst xmlns="http://schemas.openxmlformats.org/spreadsheetml/2006/main" count="50" uniqueCount="48">
  <si>
    <t>Female</t>
  </si>
  <si>
    <t>Male</t>
  </si>
  <si>
    <t>Grand Total</t>
  </si>
  <si>
    <t>Asian or Asian British</t>
  </si>
  <si>
    <t>Black or Black British</t>
  </si>
  <si>
    <t>Mixed</t>
  </si>
  <si>
    <t>White</t>
  </si>
  <si>
    <t>Barrister</t>
  </si>
  <si>
    <t>Legal Executive</t>
  </si>
  <si>
    <t>Solicitor</t>
  </si>
  <si>
    <t>Appointment name</t>
  </si>
  <si>
    <t>Total in post</t>
  </si>
  <si>
    <t>% Female</t>
  </si>
  <si>
    <t xml:space="preserve">% BME </t>
  </si>
  <si>
    <t>Heads of Division</t>
  </si>
  <si>
    <t>Lords Justices of Appeal</t>
  </si>
  <si>
    <t>High Court Judges</t>
  </si>
  <si>
    <t>Masters, Registrars, Costs Judges and District Judges (Principal Registry of the Family Division)</t>
  </si>
  <si>
    <t>Deputy Masters, Deputy Registrars, Deputy Costs Judges and Deputy District Judges (PRFD)</t>
  </si>
  <si>
    <t>Circuit Judges</t>
  </si>
  <si>
    <t>Recorders</t>
  </si>
  <si>
    <t>Judge Advocates</t>
  </si>
  <si>
    <t>Deputy Judge Advocates</t>
  </si>
  <si>
    <t>District Judges (County Courts)</t>
  </si>
  <si>
    <t>Deputy District Judges (County Courts)</t>
  </si>
  <si>
    <t>Deputy District Judges (Magistrates' Courts)</t>
  </si>
  <si>
    <t>District Judges (Magistrates' Courts)</t>
  </si>
  <si>
    <t>% Non-Barrister</t>
  </si>
  <si>
    <t>Gender</t>
  </si>
  <si>
    <t>Profession</t>
  </si>
  <si>
    <t>Any other back-ground</t>
  </si>
  <si>
    <r>
      <t>Ethnicity</t>
    </r>
    <r>
      <rPr>
        <b/>
        <vertAlign val="superscript"/>
        <sz val="8"/>
        <rFont val="Arial"/>
        <family val="0"/>
      </rPr>
      <t>1</t>
    </r>
  </si>
  <si>
    <r>
      <t>Total BME</t>
    </r>
    <r>
      <rPr>
        <b/>
        <vertAlign val="superscript"/>
        <sz val="8"/>
        <rFont val="Arial"/>
        <family val="0"/>
      </rPr>
      <t>2</t>
    </r>
  </si>
  <si>
    <r>
      <t>Unknown</t>
    </r>
    <r>
      <rPr>
        <b/>
        <vertAlign val="superscript"/>
        <sz val="8"/>
        <rFont val="Arial"/>
        <family val="0"/>
      </rPr>
      <t>3</t>
    </r>
  </si>
  <si>
    <t>As at 1 April 2012</t>
  </si>
  <si>
    <t>Unknown</t>
  </si>
  <si>
    <t xml:space="preserve">3. Not all judges declare their ethnicity and so the ethnicity figure is calculated as a percentage of those members of the judiciary who have agreed to provide ethnicity data and from whom we have collected this information. </t>
  </si>
  <si>
    <r>
      <t>Source</t>
    </r>
    <r>
      <rPr>
        <sz val="8"/>
        <rFont val="Arial"/>
        <family val="0"/>
      </rPr>
      <t xml:space="preserve"> - Judicial Database 2012</t>
    </r>
  </si>
  <si>
    <t>NB The figures have been taken from the judicial database and are shown according to an office holders 'primary appointment'.</t>
  </si>
  <si>
    <t xml:space="preserve">2. BME stands for Black and Minority Ethnic and the category 'Chinese' is now included within 'Asian or Asian British' </t>
  </si>
  <si>
    <t xml:space="preserve">Age </t>
  </si>
  <si>
    <t>Under 40</t>
  </si>
  <si>
    <t>40-49</t>
  </si>
  <si>
    <t>50-59</t>
  </si>
  <si>
    <t>60 and over</t>
  </si>
  <si>
    <r>
      <t>2012 Judicial Diversity statistics - Gender, Ethnicity</t>
    </r>
    <r>
      <rPr>
        <b/>
        <vertAlign val="superscript"/>
        <sz val="8"/>
        <rFont val="Arial"/>
        <family val="0"/>
      </rPr>
      <t>1,</t>
    </r>
    <r>
      <rPr>
        <b/>
        <sz val="8"/>
        <rFont val="Arial"/>
        <family val="0"/>
      </rPr>
      <t xml:space="preserve"> Profession and Age</t>
    </r>
  </si>
  <si>
    <t xml:space="preserve">1. The database of the ethnic origin of the judiciary may be incomplete as (a) judicial office holders are asked to provide the information on a voluntary basis and (b) such details have only been collected since October 1991. Further ethnicity data was collected from judicial office holders in post through a diversity survey undertaken by the Judicial Office in 2007. In May 2009, the Judicial Office began collecting ethnicity data from all new judicial appointees.  With effect from December 2011, the Judicial Appointments Commission has shared diversity data on selected candidates with the Judicial Office, in those cases where the individual confirmed they were content for the information to be shared. </t>
  </si>
  <si>
    <t xml:space="preserve">4. The overall complement of High Court Judges is 108. In addition, Mr Justice Bratza is currently based at the European Court of Human Rights, while Mr Justice Fulford returned to the High Court at the end of his appointment to the International Criminal Court in spring 2011.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</si>
</sst>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
    <font>
      <sz val="10"/>
      <name val="Arial"/>
      <family val="0"/>
    </font>
    <font>
      <sz val="8"/>
      <name val="Arial"/>
      <family val="0"/>
    </font>
    <font>
      <b/>
      <sz val="8"/>
      <name val="Arial"/>
      <family val="0"/>
    </font>
    <font>
      <b/>
      <vertAlign val="superscript"/>
      <sz val="8"/>
      <name val="Arial"/>
      <family val="0"/>
    </font>
  </fonts>
  <fills count="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s>
  <borders count="19">
    <border>
      <left/>
      <right/>
      <top/>
      <bottom/>
      <diagonal/>
    </border>
    <border>
      <left style="thin"/>
      <right>
        <color indexed="63"/>
      </right>
      <top style="thin"/>
      <bottom style="thin"/>
    </border>
    <border>
      <left style="thin"/>
      <right>
        <color indexed="63"/>
      </right>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color indexed="8"/>
      </left>
      <right style="thin"/>
      <top>
        <color indexed="63"/>
      </top>
      <bottom>
        <color indexed="63"/>
      </bottom>
    </border>
    <border>
      <left style="thin"/>
      <right style="thin"/>
      <top style="thin"/>
      <bottom style="thin"/>
    </border>
    <border>
      <left style="thin"/>
      <right>
        <color indexed="63"/>
      </right>
      <top style="thin">
        <color indexed="8"/>
      </top>
      <bottom style="thin">
        <color indexed="8"/>
      </bottom>
    </border>
    <border>
      <left style="thin"/>
      <right style="thin"/>
      <top style="thin">
        <color indexed="8"/>
      </top>
      <bottom style="thin">
        <color indexed="8"/>
      </bottom>
    </border>
    <border>
      <left style="thin"/>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 xfId="0" applyFont="1" applyBorder="1" applyAlignment="1">
      <alignment/>
    </xf>
    <xf numFmtId="0" fontId="2" fillId="0" borderId="2" xfId="0" applyFont="1" applyBorder="1" applyAlignment="1">
      <alignment/>
    </xf>
    <xf numFmtId="0" fontId="1" fillId="0" borderId="3" xfId="0" applyFont="1" applyBorder="1" applyAlignment="1">
      <alignment/>
    </xf>
    <xf numFmtId="0" fontId="2" fillId="0" borderId="4" xfId="0" applyFont="1" applyBorder="1"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1" fillId="0" borderId="1" xfId="0" applyFont="1" applyBorder="1" applyAlignment="1">
      <alignment horizontal="center"/>
    </xf>
    <xf numFmtId="0" fontId="2" fillId="2" borderId="5" xfId="0" applyFont="1" applyFill="1" applyBorder="1" applyAlignment="1">
      <alignment horizontal="center"/>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4" borderId="5" xfId="0" applyFont="1" applyFill="1" applyBorder="1" applyAlignment="1">
      <alignment horizontal="center" wrapText="1"/>
    </xf>
    <xf numFmtId="0" fontId="2" fillId="4" borderId="6" xfId="0" applyFont="1" applyFill="1" applyBorder="1" applyAlignment="1">
      <alignment horizontal="center" wrapText="1"/>
    </xf>
    <xf numFmtId="0" fontId="1" fillId="0" borderId="8" xfId="0" applyNumberFormat="1" applyFont="1" applyBorder="1" applyAlignment="1">
      <alignment horizontal="center"/>
    </xf>
    <xf numFmtId="0" fontId="1" fillId="0" borderId="3" xfId="0" applyNumberFormat="1" applyFont="1" applyBorder="1" applyAlignment="1">
      <alignment horizontal="center"/>
    </xf>
    <xf numFmtId="0" fontId="1" fillId="0" borderId="9" xfId="0" applyNumberFormat="1" applyFont="1" applyBorder="1" applyAlignment="1">
      <alignment horizontal="center"/>
    </xf>
    <xf numFmtId="0" fontId="1" fillId="0" borderId="0" xfId="0" applyNumberFormat="1" applyFont="1" applyFill="1" applyBorder="1" applyAlignment="1">
      <alignment horizontal="center"/>
    </xf>
    <xf numFmtId="0" fontId="1" fillId="0" borderId="9" xfId="0" applyNumberFormat="1" applyFont="1" applyFill="1" applyBorder="1" applyAlignment="1">
      <alignment horizontal="center"/>
    </xf>
    <xf numFmtId="0" fontId="1" fillId="0" borderId="10" xfId="0" applyNumberFormat="1" applyFont="1" applyFill="1" applyBorder="1" applyAlignment="1">
      <alignment horizontal="center"/>
    </xf>
    <xf numFmtId="165" fontId="2" fillId="0" borderId="0" xfId="0" applyNumberFormat="1" applyFont="1" applyBorder="1" applyAlignment="1">
      <alignment horizontal="center"/>
    </xf>
    <xf numFmtId="0" fontId="1" fillId="0" borderId="11" xfId="0" applyNumberFormat="1" applyFont="1" applyBorder="1" applyAlignment="1">
      <alignment horizontal="center"/>
    </xf>
    <xf numFmtId="165" fontId="2" fillId="0" borderId="9" xfId="0" applyNumberFormat="1" applyFont="1" applyBorder="1" applyAlignment="1">
      <alignment horizontal="center"/>
    </xf>
    <xf numFmtId="0" fontId="1" fillId="0" borderId="0" xfId="0" applyNumberFormat="1" applyFont="1" applyBorder="1" applyAlignment="1">
      <alignment horizontal="center"/>
    </xf>
    <xf numFmtId="3" fontId="1" fillId="0" borderId="8" xfId="0" applyNumberFormat="1" applyFont="1" applyBorder="1" applyAlignment="1">
      <alignment horizontal="center"/>
    </xf>
    <xf numFmtId="3" fontId="1" fillId="0" borderId="9" xfId="0" applyNumberFormat="1" applyFont="1" applyBorder="1" applyAlignment="1">
      <alignment horizontal="center"/>
    </xf>
    <xf numFmtId="165" fontId="2" fillId="0" borderId="5" xfId="0" applyNumberFormat="1" applyFont="1" applyBorder="1" applyAlignment="1">
      <alignment horizontal="center"/>
    </xf>
    <xf numFmtId="0" fontId="1" fillId="0" borderId="12" xfId="0" applyNumberFormat="1" applyFont="1" applyBorder="1" applyAlignment="1">
      <alignment horizontal="center"/>
    </xf>
    <xf numFmtId="3" fontId="1" fillId="0" borderId="13" xfId="0" applyNumberFormat="1" applyFont="1" applyBorder="1" applyAlignment="1">
      <alignment horizontal="center"/>
    </xf>
    <xf numFmtId="165" fontId="2" fillId="0" borderId="12" xfId="0" applyNumberFormat="1" applyFont="1" applyBorder="1" applyAlignment="1">
      <alignment horizontal="center"/>
    </xf>
    <xf numFmtId="0" fontId="1" fillId="0" borderId="14" xfId="0" applyNumberFormat="1" applyFont="1" applyBorder="1" applyAlignment="1">
      <alignment horizontal="center"/>
    </xf>
    <xf numFmtId="3" fontId="1" fillId="0" borderId="14" xfId="0" applyNumberFormat="1" applyFont="1" applyBorder="1" applyAlignment="1">
      <alignment horizontal="center"/>
    </xf>
    <xf numFmtId="0" fontId="1" fillId="0" borderId="0" xfId="0" applyFont="1" applyAlignment="1">
      <alignment wrapText="1"/>
    </xf>
    <xf numFmtId="0" fontId="2" fillId="0" borderId="0" xfId="0" applyFont="1" applyFill="1" applyBorder="1" applyAlignment="1">
      <alignment/>
    </xf>
    <xf numFmtId="0" fontId="2" fillId="5" borderId="5" xfId="0" applyFont="1" applyFill="1" applyBorder="1" applyAlignment="1">
      <alignment horizontal="center" wrapText="1"/>
    </xf>
    <xf numFmtId="0" fontId="2" fillId="0" borderId="9" xfId="0" applyNumberFormat="1" applyFont="1" applyBorder="1" applyAlignment="1">
      <alignment horizontal="center"/>
    </xf>
    <xf numFmtId="0" fontId="2" fillId="0" borderId="5" xfId="0" applyNumberFormat="1" applyFont="1" applyBorder="1" applyAlignment="1">
      <alignment horizontal="center"/>
    </xf>
    <xf numFmtId="0" fontId="2" fillId="0" borderId="12" xfId="0" applyNumberFormat="1" applyFont="1" applyBorder="1" applyAlignment="1">
      <alignment horizontal="center"/>
    </xf>
    <xf numFmtId="0" fontId="1" fillId="0" borderId="0" xfId="0" applyFont="1" applyAlignment="1">
      <alignment horizontal="left" wrapText="1"/>
    </xf>
    <xf numFmtId="3" fontId="0" fillId="0" borderId="0" xfId="0" applyNumberFormat="1" applyAlignment="1">
      <alignment horizontal="center"/>
    </xf>
    <xf numFmtId="3" fontId="1" fillId="0" borderId="0" xfId="0" applyNumberFormat="1" applyFont="1" applyBorder="1" applyAlignment="1">
      <alignment horizontal="center"/>
    </xf>
    <xf numFmtId="9" fontId="1" fillId="0" borderId="0" xfId="0" applyNumberFormat="1" applyFont="1" applyBorder="1" applyAlignment="1">
      <alignment horizontal="center"/>
    </xf>
    <xf numFmtId="0" fontId="2" fillId="6" borderId="12" xfId="0" applyFont="1" applyFill="1" applyBorder="1" applyAlignment="1">
      <alignment horizontal="center"/>
    </xf>
    <xf numFmtId="0" fontId="1" fillId="0" borderId="12" xfId="0" applyFont="1" applyBorder="1" applyAlignment="1">
      <alignment horizontal="center"/>
    </xf>
    <xf numFmtId="0" fontId="1" fillId="0" borderId="9" xfId="0" applyFont="1" applyBorder="1" applyAlignment="1">
      <alignment horizontal="center"/>
    </xf>
    <xf numFmtId="0" fontId="2" fillId="6" borderId="15" xfId="0" applyFont="1" applyFill="1" applyBorder="1" applyAlignment="1">
      <alignment horizontal="center"/>
    </xf>
    <xf numFmtId="0" fontId="1" fillId="0" borderId="8" xfId="0" applyFont="1" applyBorder="1" applyAlignment="1">
      <alignment horizontal="center"/>
    </xf>
    <xf numFmtId="3" fontId="1" fillId="0" borderId="16" xfId="0" applyNumberFormat="1" applyFont="1" applyBorder="1" applyAlignment="1">
      <alignment horizontal="center"/>
    </xf>
    <xf numFmtId="0" fontId="2" fillId="6" borderId="12" xfId="0" applyFont="1" applyFill="1" applyBorder="1" applyAlignment="1">
      <alignment horizontal="center"/>
    </xf>
    <xf numFmtId="0" fontId="1" fillId="0" borderId="12" xfId="0" applyFont="1" applyBorder="1" applyAlignment="1">
      <alignment horizontal="center"/>
    </xf>
    <xf numFmtId="0" fontId="2" fillId="3" borderId="1"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applyAlignment="1">
      <alignment horizontal="center"/>
    </xf>
    <xf numFmtId="0" fontId="2" fillId="4" borderId="1" xfId="0" applyFont="1" applyFill="1" applyBorder="1" applyAlignment="1">
      <alignment horizontal="center"/>
    </xf>
    <xf numFmtId="0" fontId="1" fillId="4" borderId="17" xfId="0" applyFont="1" applyFill="1" applyBorder="1" applyAlignment="1">
      <alignment horizontal="center"/>
    </xf>
    <xf numFmtId="0" fontId="2" fillId="2" borderId="1" xfId="0"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8"/>
  <sheetViews>
    <sheetView tabSelected="1" workbookViewId="0" topLeftCell="A1">
      <selection activeCell="D25" sqref="D25"/>
    </sheetView>
  </sheetViews>
  <sheetFormatPr defaultColWidth="9.140625" defaultRowHeight="12.75"/>
  <cols>
    <col min="1" max="1" width="68.7109375" style="0" bestFit="1" customWidth="1"/>
    <col min="2" max="2" width="9.421875" style="8" customWidth="1"/>
    <col min="3" max="30" width="9.140625" style="8" customWidth="1"/>
  </cols>
  <sheetData>
    <row r="1" spans="1:20" ht="12.75">
      <c r="A1" s="1"/>
      <c r="B1" s="7"/>
      <c r="C1" s="7"/>
      <c r="D1" s="7"/>
      <c r="E1" s="7"/>
      <c r="F1" s="7"/>
      <c r="G1" s="7"/>
      <c r="H1" s="7"/>
      <c r="I1" s="7"/>
      <c r="J1" s="7"/>
      <c r="K1" s="7"/>
      <c r="L1" s="7"/>
      <c r="M1" s="7"/>
      <c r="N1" s="7"/>
      <c r="O1" s="7"/>
      <c r="P1" s="7"/>
      <c r="Q1" s="7"/>
      <c r="R1" s="7"/>
      <c r="S1" s="7"/>
      <c r="T1" s="7"/>
    </row>
    <row r="2" spans="1:20" ht="12.75">
      <c r="A2" s="2" t="s">
        <v>45</v>
      </c>
      <c r="B2" s="9"/>
      <c r="C2" s="9"/>
      <c r="D2" s="9"/>
      <c r="E2" s="9"/>
      <c r="F2" s="9"/>
      <c r="G2" s="9"/>
      <c r="H2" s="9"/>
      <c r="I2" s="9"/>
      <c r="J2" s="9"/>
      <c r="K2" s="9"/>
      <c r="L2" s="9"/>
      <c r="M2" s="9"/>
      <c r="N2" s="9"/>
      <c r="O2" s="9"/>
      <c r="P2" s="9"/>
      <c r="Q2" s="9"/>
      <c r="R2" s="9"/>
      <c r="S2" s="9"/>
      <c r="T2" s="9"/>
    </row>
    <row r="3" spans="1:20" ht="12.75">
      <c r="A3" s="1" t="s">
        <v>34</v>
      </c>
      <c r="B3" s="7"/>
      <c r="C3" s="7"/>
      <c r="D3" s="7"/>
      <c r="E3" s="7"/>
      <c r="F3" s="7"/>
      <c r="G3" s="7"/>
      <c r="H3" s="7"/>
      <c r="I3" s="7"/>
      <c r="J3" s="7"/>
      <c r="K3" s="7"/>
      <c r="L3" s="7"/>
      <c r="M3" s="7"/>
      <c r="N3" s="7"/>
      <c r="O3" s="7"/>
      <c r="P3" s="7"/>
      <c r="Q3" s="7"/>
      <c r="R3" s="7"/>
      <c r="S3" s="7"/>
      <c r="T3" s="7"/>
    </row>
    <row r="4" spans="1:20" ht="12.75">
      <c r="A4" s="1"/>
      <c r="B4" s="7"/>
      <c r="C4" s="7"/>
      <c r="D4" s="7"/>
      <c r="E4" s="7"/>
      <c r="F4" s="7"/>
      <c r="G4" s="7"/>
      <c r="H4" s="7"/>
      <c r="I4" s="7"/>
      <c r="J4" s="7"/>
      <c r="K4" s="7"/>
      <c r="L4" s="7"/>
      <c r="M4" s="7"/>
      <c r="N4" s="7"/>
      <c r="O4" s="7"/>
      <c r="P4" s="7"/>
      <c r="Q4" s="7"/>
      <c r="R4" s="7"/>
      <c r="S4" s="7"/>
      <c r="T4" s="7"/>
    </row>
    <row r="5" spans="1:20" ht="12.75">
      <c r="A5" s="1"/>
      <c r="B5" s="7"/>
      <c r="C5" s="7"/>
      <c r="D5" s="7"/>
      <c r="E5" s="7"/>
      <c r="F5" s="7"/>
      <c r="G5" s="7"/>
      <c r="H5" s="7"/>
      <c r="I5" s="7"/>
      <c r="J5" s="7"/>
      <c r="K5" s="7"/>
      <c r="L5" s="7"/>
      <c r="M5" s="7"/>
      <c r="N5" s="7"/>
      <c r="O5" s="7"/>
      <c r="P5" s="7"/>
      <c r="Q5" s="7"/>
      <c r="R5" s="7"/>
      <c r="S5" s="7"/>
      <c r="T5" s="7"/>
    </row>
    <row r="6" spans="1:24" ht="12.75">
      <c r="A6" s="3"/>
      <c r="B6" s="10"/>
      <c r="C6" s="58" t="s">
        <v>28</v>
      </c>
      <c r="D6" s="59"/>
      <c r="E6" s="60"/>
      <c r="F6" s="53" t="s">
        <v>31</v>
      </c>
      <c r="G6" s="54"/>
      <c r="H6" s="54"/>
      <c r="I6" s="54"/>
      <c r="J6" s="54"/>
      <c r="K6" s="54"/>
      <c r="L6" s="54"/>
      <c r="M6" s="54"/>
      <c r="N6" s="55"/>
      <c r="O6" s="56" t="s">
        <v>29</v>
      </c>
      <c r="P6" s="57"/>
      <c r="Q6" s="57"/>
      <c r="R6" s="57"/>
      <c r="S6" s="57"/>
      <c r="T6" s="57"/>
      <c r="U6" s="51" t="s">
        <v>40</v>
      </c>
      <c r="V6" s="52"/>
      <c r="W6" s="52"/>
      <c r="X6" s="52"/>
    </row>
    <row r="7" spans="1:24" ht="33.75">
      <c r="A7" s="4" t="s">
        <v>10</v>
      </c>
      <c r="B7" s="37" t="s">
        <v>11</v>
      </c>
      <c r="C7" s="11" t="s">
        <v>1</v>
      </c>
      <c r="D7" s="11" t="s">
        <v>0</v>
      </c>
      <c r="E7" s="11" t="s">
        <v>12</v>
      </c>
      <c r="F7" s="12" t="s">
        <v>6</v>
      </c>
      <c r="G7" s="13" t="s">
        <v>3</v>
      </c>
      <c r="H7" s="12" t="s">
        <v>4</v>
      </c>
      <c r="I7" s="12" t="s">
        <v>5</v>
      </c>
      <c r="J7" s="13" t="s">
        <v>30</v>
      </c>
      <c r="K7" s="12" t="s">
        <v>32</v>
      </c>
      <c r="L7" s="12" t="s">
        <v>33</v>
      </c>
      <c r="M7" s="14" t="s">
        <v>13</v>
      </c>
      <c r="N7" s="12" t="s">
        <v>11</v>
      </c>
      <c r="O7" s="15" t="s">
        <v>7</v>
      </c>
      <c r="P7" s="15" t="s">
        <v>9</v>
      </c>
      <c r="Q7" s="16" t="s">
        <v>8</v>
      </c>
      <c r="R7" s="16" t="s">
        <v>35</v>
      </c>
      <c r="S7" s="15" t="s">
        <v>27</v>
      </c>
      <c r="T7" s="16" t="s">
        <v>11</v>
      </c>
      <c r="U7" s="48" t="s">
        <v>41</v>
      </c>
      <c r="V7" s="45" t="s">
        <v>42</v>
      </c>
      <c r="W7" s="45" t="s">
        <v>43</v>
      </c>
      <c r="X7" s="45" t="s">
        <v>44</v>
      </c>
    </row>
    <row r="8" spans="1:24" ht="12.75">
      <c r="A8" s="5" t="s">
        <v>14</v>
      </c>
      <c r="B8" s="38">
        <f>SUM(C8:D8)</f>
        <v>5</v>
      </c>
      <c r="C8" s="17">
        <v>5</v>
      </c>
      <c r="D8" s="18">
        <v>0</v>
      </c>
      <c r="E8" s="25">
        <f aca="true" t="shared" si="0" ref="E8:E20">D8/(C8+D8)</f>
        <v>0</v>
      </c>
      <c r="F8" s="19">
        <v>3</v>
      </c>
      <c r="G8" s="20">
        <v>0</v>
      </c>
      <c r="H8" s="21">
        <v>0</v>
      </c>
      <c r="I8" s="19">
        <v>0</v>
      </c>
      <c r="J8" s="22">
        <v>0</v>
      </c>
      <c r="K8" s="19">
        <f aca="true" t="shared" si="1" ref="K8:K21">SUM(G8:J8)</f>
        <v>0</v>
      </c>
      <c r="L8" s="19">
        <v>2</v>
      </c>
      <c r="M8" s="23">
        <f aca="true" t="shared" si="2" ref="M8:M21">K8/N8</f>
        <v>0</v>
      </c>
      <c r="N8" s="24">
        <f aca="true" t="shared" si="3" ref="N8:N21">SUM(F8:J8)+L8</f>
        <v>5</v>
      </c>
      <c r="O8" s="19">
        <v>5</v>
      </c>
      <c r="P8" s="19">
        <v>0</v>
      </c>
      <c r="Q8" s="20">
        <v>0</v>
      </c>
      <c r="R8" s="20">
        <v>0</v>
      </c>
      <c r="S8" s="25">
        <f aca="true" t="shared" si="4" ref="S8:S21">SUM(P8:R8)/T8</f>
        <v>0</v>
      </c>
      <c r="T8" s="26">
        <f aca="true" t="shared" si="5" ref="T8:T20">SUM(O8:R8)</f>
        <v>5</v>
      </c>
      <c r="U8" s="49">
        <v>0</v>
      </c>
      <c r="V8" s="47">
        <v>0</v>
      </c>
      <c r="W8" s="47">
        <v>0</v>
      </c>
      <c r="X8" s="47">
        <v>5</v>
      </c>
    </row>
    <row r="9" spans="1:24" ht="12.75">
      <c r="A9" s="5" t="s">
        <v>15</v>
      </c>
      <c r="B9" s="38">
        <v>38</v>
      </c>
      <c r="C9" s="17">
        <v>34</v>
      </c>
      <c r="D9" s="18">
        <v>4</v>
      </c>
      <c r="E9" s="25">
        <f t="shared" si="0"/>
        <v>0.10526315789473684</v>
      </c>
      <c r="F9" s="19">
        <v>26</v>
      </c>
      <c r="G9" s="20">
        <v>0</v>
      </c>
      <c r="H9" s="21">
        <v>0</v>
      </c>
      <c r="I9" s="19">
        <v>0</v>
      </c>
      <c r="J9" s="22">
        <v>0</v>
      </c>
      <c r="K9" s="19">
        <f t="shared" si="1"/>
        <v>0</v>
      </c>
      <c r="L9" s="19">
        <v>12</v>
      </c>
      <c r="M9" s="23">
        <f t="shared" si="2"/>
        <v>0</v>
      </c>
      <c r="N9" s="24">
        <f t="shared" si="3"/>
        <v>38</v>
      </c>
      <c r="O9" s="19">
        <v>38</v>
      </c>
      <c r="P9" s="19">
        <v>0</v>
      </c>
      <c r="Q9" s="20">
        <v>0</v>
      </c>
      <c r="R9" s="20">
        <v>0</v>
      </c>
      <c r="S9" s="25">
        <f t="shared" si="4"/>
        <v>0</v>
      </c>
      <c r="T9" s="26">
        <f t="shared" si="5"/>
        <v>38</v>
      </c>
      <c r="U9" s="49">
        <v>0</v>
      </c>
      <c r="V9" s="47">
        <v>0</v>
      </c>
      <c r="W9" s="47">
        <v>4</v>
      </c>
      <c r="X9" s="47">
        <v>34</v>
      </c>
    </row>
    <row r="10" spans="1:24" ht="12.75">
      <c r="A10" s="5" t="s">
        <v>16</v>
      </c>
      <c r="B10" s="38">
        <v>110</v>
      </c>
      <c r="C10" s="17">
        <v>93</v>
      </c>
      <c r="D10" s="18">
        <v>17</v>
      </c>
      <c r="E10" s="25">
        <f t="shared" si="0"/>
        <v>0.15454545454545454</v>
      </c>
      <c r="F10" s="19">
        <v>85</v>
      </c>
      <c r="G10" s="20">
        <v>1</v>
      </c>
      <c r="H10" s="21">
        <v>0</v>
      </c>
      <c r="I10" s="19">
        <v>1</v>
      </c>
      <c r="J10" s="26">
        <v>3</v>
      </c>
      <c r="K10" s="19">
        <f t="shared" si="1"/>
        <v>5</v>
      </c>
      <c r="L10" s="19">
        <v>20</v>
      </c>
      <c r="M10" s="23">
        <f t="shared" si="2"/>
        <v>0.045454545454545456</v>
      </c>
      <c r="N10" s="24">
        <f t="shared" si="3"/>
        <v>110</v>
      </c>
      <c r="O10" s="19">
        <v>108</v>
      </c>
      <c r="P10" s="19">
        <v>1</v>
      </c>
      <c r="Q10" s="20">
        <v>0</v>
      </c>
      <c r="R10" s="20">
        <v>1</v>
      </c>
      <c r="S10" s="25">
        <f t="shared" si="4"/>
        <v>0.01818181818181818</v>
      </c>
      <c r="T10" s="26">
        <f t="shared" si="5"/>
        <v>110</v>
      </c>
      <c r="U10" s="49">
        <v>0</v>
      </c>
      <c r="V10" s="47">
        <v>1</v>
      </c>
      <c r="W10" s="47">
        <v>43</v>
      </c>
      <c r="X10" s="47">
        <v>66</v>
      </c>
    </row>
    <row r="11" spans="1:24" ht="12.75">
      <c r="A11" s="5" t="s">
        <v>21</v>
      </c>
      <c r="B11" s="38">
        <f>SUM(C11:D11)</f>
        <v>8</v>
      </c>
      <c r="C11" s="17">
        <v>7</v>
      </c>
      <c r="D11" s="18">
        <v>1</v>
      </c>
      <c r="E11" s="25">
        <f t="shared" si="0"/>
        <v>0.125</v>
      </c>
      <c r="F11" s="19">
        <v>7</v>
      </c>
      <c r="G11" s="20">
        <v>0</v>
      </c>
      <c r="H11" s="21">
        <v>0</v>
      </c>
      <c r="I11" s="19">
        <v>0</v>
      </c>
      <c r="J11" s="22">
        <v>0</v>
      </c>
      <c r="K11" s="19">
        <f t="shared" si="1"/>
        <v>0</v>
      </c>
      <c r="L11" s="19">
        <v>1</v>
      </c>
      <c r="M11" s="23">
        <f t="shared" si="2"/>
        <v>0</v>
      </c>
      <c r="N11" s="24">
        <f t="shared" si="3"/>
        <v>8</v>
      </c>
      <c r="O11" s="19">
        <v>7</v>
      </c>
      <c r="P11" s="19">
        <v>1</v>
      </c>
      <c r="Q11" s="20">
        <v>0</v>
      </c>
      <c r="R11" s="20">
        <v>0</v>
      </c>
      <c r="S11" s="25">
        <f t="shared" si="4"/>
        <v>0.125</v>
      </c>
      <c r="T11" s="26">
        <f t="shared" si="5"/>
        <v>8</v>
      </c>
      <c r="U11" s="49">
        <v>0</v>
      </c>
      <c r="V11" s="47">
        <v>1</v>
      </c>
      <c r="W11" s="47">
        <v>4</v>
      </c>
      <c r="X11" s="47">
        <v>3</v>
      </c>
    </row>
    <row r="12" spans="1:24" ht="12.75">
      <c r="A12" s="5" t="s">
        <v>22</v>
      </c>
      <c r="B12" s="38">
        <f>SUM(C12:D12)</f>
        <v>5</v>
      </c>
      <c r="C12" s="17">
        <v>4</v>
      </c>
      <c r="D12" s="18">
        <v>1</v>
      </c>
      <c r="E12" s="25">
        <f t="shared" si="0"/>
        <v>0.2</v>
      </c>
      <c r="F12" s="19">
        <v>3</v>
      </c>
      <c r="G12" s="20">
        <v>0</v>
      </c>
      <c r="H12" s="21">
        <v>0</v>
      </c>
      <c r="I12" s="19">
        <v>0</v>
      </c>
      <c r="J12" s="22">
        <v>0</v>
      </c>
      <c r="K12" s="19">
        <f t="shared" si="1"/>
        <v>0</v>
      </c>
      <c r="L12" s="19">
        <v>2</v>
      </c>
      <c r="M12" s="23">
        <f t="shared" si="2"/>
        <v>0</v>
      </c>
      <c r="N12" s="24">
        <f t="shared" si="3"/>
        <v>5</v>
      </c>
      <c r="O12" s="19">
        <v>5</v>
      </c>
      <c r="P12" s="19">
        <v>0</v>
      </c>
      <c r="Q12" s="20">
        <v>0</v>
      </c>
      <c r="R12" s="20">
        <v>0</v>
      </c>
      <c r="S12" s="25">
        <f t="shared" si="4"/>
        <v>0</v>
      </c>
      <c r="T12" s="26">
        <f t="shared" si="5"/>
        <v>5</v>
      </c>
      <c r="U12" s="49">
        <v>0</v>
      </c>
      <c r="V12" s="47">
        <v>1</v>
      </c>
      <c r="W12" s="47">
        <v>3</v>
      </c>
      <c r="X12" s="47">
        <v>1</v>
      </c>
    </row>
    <row r="13" spans="1:24" ht="12.75">
      <c r="A13" s="5" t="s">
        <v>17</v>
      </c>
      <c r="B13" s="38">
        <v>46</v>
      </c>
      <c r="C13" s="17">
        <v>32</v>
      </c>
      <c r="D13" s="18">
        <v>14</v>
      </c>
      <c r="E13" s="25">
        <f t="shared" si="0"/>
        <v>0.30434782608695654</v>
      </c>
      <c r="F13" s="19">
        <v>32</v>
      </c>
      <c r="G13" s="26">
        <v>1</v>
      </c>
      <c r="H13" s="21">
        <v>0</v>
      </c>
      <c r="I13" s="19">
        <v>0</v>
      </c>
      <c r="J13" s="22">
        <v>0</v>
      </c>
      <c r="K13" s="19">
        <f t="shared" si="1"/>
        <v>1</v>
      </c>
      <c r="L13" s="19">
        <v>13</v>
      </c>
      <c r="M13" s="23">
        <f t="shared" si="2"/>
        <v>0.021739130434782608</v>
      </c>
      <c r="N13" s="24">
        <f t="shared" si="3"/>
        <v>46</v>
      </c>
      <c r="O13" s="19">
        <v>28</v>
      </c>
      <c r="P13" s="19">
        <v>18</v>
      </c>
      <c r="Q13" s="20">
        <v>0</v>
      </c>
      <c r="R13" s="20">
        <v>0</v>
      </c>
      <c r="S13" s="25">
        <f t="shared" si="4"/>
        <v>0.391304347826087</v>
      </c>
      <c r="T13" s="26">
        <f t="shared" si="5"/>
        <v>46</v>
      </c>
      <c r="U13" s="49">
        <v>1</v>
      </c>
      <c r="V13" s="47">
        <v>3</v>
      </c>
      <c r="W13" s="47">
        <v>22</v>
      </c>
      <c r="X13" s="47">
        <v>20</v>
      </c>
    </row>
    <row r="14" spans="1:24" ht="12.75">
      <c r="A14" s="5" t="s">
        <v>18</v>
      </c>
      <c r="B14" s="38">
        <v>67</v>
      </c>
      <c r="C14" s="17">
        <v>41</v>
      </c>
      <c r="D14" s="18">
        <v>26</v>
      </c>
      <c r="E14" s="25">
        <f t="shared" si="0"/>
        <v>0.3880597014925373</v>
      </c>
      <c r="F14" s="19">
        <v>35</v>
      </c>
      <c r="G14" s="20">
        <v>0</v>
      </c>
      <c r="H14" s="21">
        <v>1</v>
      </c>
      <c r="I14" s="19">
        <v>1</v>
      </c>
      <c r="J14" s="26">
        <v>1</v>
      </c>
      <c r="K14" s="19">
        <f t="shared" si="1"/>
        <v>3</v>
      </c>
      <c r="L14" s="19">
        <v>29</v>
      </c>
      <c r="M14" s="23">
        <f t="shared" si="2"/>
        <v>0.04477611940298507</v>
      </c>
      <c r="N14" s="24">
        <f t="shared" si="3"/>
        <v>67</v>
      </c>
      <c r="O14" s="19">
        <v>37</v>
      </c>
      <c r="P14" s="19">
        <v>30</v>
      </c>
      <c r="Q14" s="20">
        <v>0</v>
      </c>
      <c r="R14" s="20">
        <v>0</v>
      </c>
      <c r="S14" s="25">
        <f t="shared" si="4"/>
        <v>0.44776119402985076</v>
      </c>
      <c r="T14" s="26">
        <f t="shared" si="5"/>
        <v>67</v>
      </c>
      <c r="U14" s="49">
        <v>0</v>
      </c>
      <c r="V14" s="47">
        <v>10</v>
      </c>
      <c r="W14" s="47">
        <v>24</v>
      </c>
      <c r="X14" s="47">
        <v>33</v>
      </c>
    </row>
    <row r="15" spans="1:24" ht="12.75">
      <c r="A15" s="5" t="s">
        <v>19</v>
      </c>
      <c r="B15" s="38">
        <v>665</v>
      </c>
      <c r="C15" s="17">
        <v>551</v>
      </c>
      <c r="D15" s="18">
        <v>114</v>
      </c>
      <c r="E15" s="25">
        <f t="shared" si="0"/>
        <v>0.17142857142857143</v>
      </c>
      <c r="F15" s="19">
        <v>588</v>
      </c>
      <c r="G15" s="26">
        <v>3</v>
      </c>
      <c r="H15" s="21">
        <v>2</v>
      </c>
      <c r="I15" s="19">
        <v>1</v>
      </c>
      <c r="J15" s="26">
        <v>5</v>
      </c>
      <c r="K15" s="19">
        <f t="shared" si="1"/>
        <v>11</v>
      </c>
      <c r="L15" s="19">
        <v>66</v>
      </c>
      <c r="M15" s="23">
        <f t="shared" si="2"/>
        <v>0.016541353383458645</v>
      </c>
      <c r="N15" s="24">
        <f t="shared" si="3"/>
        <v>665</v>
      </c>
      <c r="O15" s="19">
        <v>585</v>
      </c>
      <c r="P15" s="19">
        <v>80</v>
      </c>
      <c r="Q15" s="20">
        <v>0</v>
      </c>
      <c r="R15" s="20">
        <v>0</v>
      </c>
      <c r="S15" s="25">
        <f t="shared" si="4"/>
        <v>0.12030075187969924</v>
      </c>
      <c r="T15" s="26">
        <f t="shared" si="5"/>
        <v>665</v>
      </c>
      <c r="U15" s="49">
        <v>0</v>
      </c>
      <c r="V15" s="47">
        <v>35</v>
      </c>
      <c r="W15" s="47">
        <v>233</v>
      </c>
      <c r="X15" s="47">
        <v>397</v>
      </c>
    </row>
    <row r="16" spans="1:24" ht="12.75">
      <c r="A16" s="5" t="s">
        <v>20</v>
      </c>
      <c r="B16" s="38">
        <v>1155</v>
      </c>
      <c r="C16" s="27">
        <v>967</v>
      </c>
      <c r="D16" s="18">
        <v>188</v>
      </c>
      <c r="E16" s="25">
        <f t="shared" si="0"/>
        <v>0.16277056277056276</v>
      </c>
      <c r="F16" s="19">
        <v>826</v>
      </c>
      <c r="G16" s="26">
        <v>21</v>
      </c>
      <c r="H16" s="21">
        <v>15</v>
      </c>
      <c r="I16" s="19">
        <v>14</v>
      </c>
      <c r="J16" s="26">
        <v>9</v>
      </c>
      <c r="K16" s="19">
        <f t="shared" si="1"/>
        <v>59</v>
      </c>
      <c r="L16" s="19">
        <v>270</v>
      </c>
      <c r="M16" s="23">
        <f t="shared" si="2"/>
        <v>0.05108225108225108</v>
      </c>
      <c r="N16" s="24">
        <f t="shared" si="3"/>
        <v>1155</v>
      </c>
      <c r="O16" s="28">
        <v>1096</v>
      </c>
      <c r="P16" s="19">
        <v>59</v>
      </c>
      <c r="Q16" s="20">
        <v>0</v>
      </c>
      <c r="R16" s="20">
        <v>0</v>
      </c>
      <c r="S16" s="25">
        <f t="shared" si="4"/>
        <v>0.05108225108225108</v>
      </c>
      <c r="T16" s="26">
        <f t="shared" si="5"/>
        <v>1155</v>
      </c>
      <c r="U16" s="49">
        <v>8</v>
      </c>
      <c r="V16" s="47">
        <v>250</v>
      </c>
      <c r="W16" s="47">
        <v>495</v>
      </c>
      <c r="X16" s="47">
        <v>402</v>
      </c>
    </row>
    <row r="17" spans="1:24" ht="12.75">
      <c r="A17" s="5" t="s">
        <v>23</v>
      </c>
      <c r="B17" s="38">
        <f>SUM(C17:D17)</f>
        <v>447</v>
      </c>
      <c r="C17" s="17">
        <v>330</v>
      </c>
      <c r="D17" s="18">
        <v>117</v>
      </c>
      <c r="E17" s="25">
        <f t="shared" si="0"/>
        <v>0.26174496644295303</v>
      </c>
      <c r="F17" s="19">
        <v>396</v>
      </c>
      <c r="G17" s="26">
        <v>11</v>
      </c>
      <c r="H17" s="21">
        <v>3</v>
      </c>
      <c r="I17" s="19">
        <v>5</v>
      </c>
      <c r="J17" s="26">
        <v>4</v>
      </c>
      <c r="K17" s="19">
        <f t="shared" si="1"/>
        <v>23</v>
      </c>
      <c r="L17" s="19">
        <v>28</v>
      </c>
      <c r="M17" s="23">
        <f t="shared" si="2"/>
        <v>0.05145413870246085</v>
      </c>
      <c r="N17" s="24">
        <f t="shared" si="3"/>
        <v>447</v>
      </c>
      <c r="O17" s="19">
        <v>51</v>
      </c>
      <c r="P17" s="19">
        <v>395</v>
      </c>
      <c r="Q17" s="20">
        <v>0</v>
      </c>
      <c r="R17" s="20">
        <v>1</v>
      </c>
      <c r="S17" s="25">
        <f t="shared" si="4"/>
        <v>0.8859060402684564</v>
      </c>
      <c r="T17" s="26">
        <f t="shared" si="5"/>
        <v>447</v>
      </c>
      <c r="U17" s="49">
        <v>3</v>
      </c>
      <c r="V17" s="47">
        <v>62</v>
      </c>
      <c r="W17" s="47">
        <v>189</v>
      </c>
      <c r="X17" s="47">
        <v>193</v>
      </c>
    </row>
    <row r="18" spans="1:24" ht="12.75">
      <c r="A18" s="5" t="s">
        <v>24</v>
      </c>
      <c r="B18" s="38">
        <f>SUM(C18:D18)</f>
        <v>754</v>
      </c>
      <c r="C18" s="17">
        <v>507</v>
      </c>
      <c r="D18" s="18">
        <v>247</v>
      </c>
      <c r="E18" s="25">
        <f t="shared" si="0"/>
        <v>0.3275862068965517</v>
      </c>
      <c r="F18" s="19">
        <v>571</v>
      </c>
      <c r="G18" s="26">
        <v>20</v>
      </c>
      <c r="H18" s="21">
        <v>6</v>
      </c>
      <c r="I18" s="19">
        <v>6</v>
      </c>
      <c r="J18" s="26">
        <v>6</v>
      </c>
      <c r="K18" s="19">
        <f t="shared" si="1"/>
        <v>38</v>
      </c>
      <c r="L18" s="19">
        <v>145</v>
      </c>
      <c r="M18" s="23">
        <f t="shared" si="2"/>
        <v>0.050397877984084884</v>
      </c>
      <c r="N18" s="24">
        <f t="shared" si="3"/>
        <v>754</v>
      </c>
      <c r="O18" s="19">
        <v>167</v>
      </c>
      <c r="P18" s="19">
        <v>586</v>
      </c>
      <c r="Q18" s="26">
        <v>1</v>
      </c>
      <c r="R18" s="26">
        <v>0</v>
      </c>
      <c r="S18" s="25">
        <f t="shared" si="4"/>
        <v>0.7785145888594165</v>
      </c>
      <c r="T18" s="26">
        <f t="shared" si="5"/>
        <v>754</v>
      </c>
      <c r="U18" s="49">
        <v>60</v>
      </c>
      <c r="V18" s="47">
        <v>208</v>
      </c>
      <c r="W18" s="47">
        <v>250</v>
      </c>
      <c r="X18" s="47">
        <v>236</v>
      </c>
    </row>
    <row r="19" spans="1:24" ht="12.75">
      <c r="A19" s="5" t="s">
        <v>26</v>
      </c>
      <c r="B19" s="38">
        <v>141</v>
      </c>
      <c r="C19" s="17">
        <v>100</v>
      </c>
      <c r="D19" s="18">
        <v>41</v>
      </c>
      <c r="E19" s="25">
        <f t="shared" si="0"/>
        <v>0.2907801418439716</v>
      </c>
      <c r="F19" s="19">
        <v>104</v>
      </c>
      <c r="G19" s="26">
        <v>4</v>
      </c>
      <c r="H19" s="21">
        <v>0</v>
      </c>
      <c r="I19" s="19">
        <v>0</v>
      </c>
      <c r="J19" s="22">
        <v>0</v>
      </c>
      <c r="K19" s="19">
        <f t="shared" si="1"/>
        <v>4</v>
      </c>
      <c r="L19" s="19">
        <v>33</v>
      </c>
      <c r="M19" s="23">
        <f t="shared" si="2"/>
        <v>0.028368794326241134</v>
      </c>
      <c r="N19" s="24">
        <f t="shared" si="3"/>
        <v>141</v>
      </c>
      <c r="O19" s="19">
        <v>53</v>
      </c>
      <c r="P19" s="19">
        <v>88</v>
      </c>
      <c r="Q19" s="20">
        <v>0</v>
      </c>
      <c r="R19" s="20">
        <v>0</v>
      </c>
      <c r="S19" s="25">
        <f t="shared" si="4"/>
        <v>0.624113475177305</v>
      </c>
      <c r="T19" s="26">
        <f t="shared" si="5"/>
        <v>141</v>
      </c>
      <c r="U19" s="49">
        <v>2</v>
      </c>
      <c r="V19" s="47">
        <v>10</v>
      </c>
      <c r="W19" s="47">
        <v>79</v>
      </c>
      <c r="X19" s="47">
        <v>50</v>
      </c>
    </row>
    <row r="20" spans="1:24" ht="12.75">
      <c r="A20" s="5" t="s">
        <v>25</v>
      </c>
      <c r="B20" s="39">
        <v>134</v>
      </c>
      <c r="C20" s="17">
        <v>97</v>
      </c>
      <c r="D20" s="18">
        <v>37</v>
      </c>
      <c r="E20" s="29">
        <f t="shared" si="0"/>
        <v>0.27611940298507465</v>
      </c>
      <c r="F20" s="19">
        <v>81</v>
      </c>
      <c r="G20" s="26">
        <v>4</v>
      </c>
      <c r="H20" s="21">
        <v>0</v>
      </c>
      <c r="I20" s="19">
        <v>2</v>
      </c>
      <c r="J20" s="22">
        <v>0</v>
      </c>
      <c r="K20" s="19">
        <f t="shared" si="1"/>
        <v>6</v>
      </c>
      <c r="L20" s="19">
        <v>47</v>
      </c>
      <c r="M20" s="23">
        <f t="shared" si="2"/>
        <v>0.04477611940298507</v>
      </c>
      <c r="N20" s="24">
        <f t="shared" si="3"/>
        <v>134</v>
      </c>
      <c r="O20" s="19">
        <v>49</v>
      </c>
      <c r="P20" s="19">
        <v>85</v>
      </c>
      <c r="Q20" s="20">
        <v>0</v>
      </c>
      <c r="R20" s="20">
        <v>0</v>
      </c>
      <c r="S20" s="25">
        <f t="shared" si="4"/>
        <v>0.6343283582089553</v>
      </c>
      <c r="T20" s="26">
        <f t="shared" si="5"/>
        <v>134</v>
      </c>
      <c r="U20" s="49">
        <v>7</v>
      </c>
      <c r="V20" s="47">
        <v>33</v>
      </c>
      <c r="W20" s="47">
        <v>58</v>
      </c>
      <c r="X20" s="47">
        <v>36</v>
      </c>
    </row>
    <row r="21" spans="1:24" ht="12.75">
      <c r="A21" s="6" t="s">
        <v>2</v>
      </c>
      <c r="B21" s="40">
        <f>SUM(C21:D21)</f>
        <v>3575</v>
      </c>
      <c r="C21" s="31">
        <f>SUM(C8:C20)</f>
        <v>2768</v>
      </c>
      <c r="D21" s="31">
        <f>SUM(D8:D20)</f>
        <v>807</v>
      </c>
      <c r="E21" s="32">
        <f>D21/(C21+D21)</f>
        <v>0.22573426573426572</v>
      </c>
      <c r="F21" s="30">
        <f>SUM(F8:F20)</f>
        <v>2757</v>
      </c>
      <c r="G21" s="30">
        <f>SUM(G8:G20)</f>
        <v>65</v>
      </c>
      <c r="H21" s="30">
        <f>SUM(H8:H20)</f>
        <v>27</v>
      </c>
      <c r="I21" s="30">
        <f>SUM(I8:I20)</f>
        <v>30</v>
      </c>
      <c r="J21" s="30">
        <f>SUM(J8:J20)</f>
        <v>28</v>
      </c>
      <c r="K21" s="30">
        <f t="shared" si="1"/>
        <v>150</v>
      </c>
      <c r="L21" s="33">
        <f>SUM(L8:L20)</f>
        <v>668</v>
      </c>
      <c r="M21" s="32">
        <f t="shared" si="2"/>
        <v>0.04195804195804196</v>
      </c>
      <c r="N21" s="30">
        <f t="shared" si="3"/>
        <v>3575</v>
      </c>
      <c r="O21" s="34">
        <f>SUM(O8:O20)</f>
        <v>2229</v>
      </c>
      <c r="P21" s="34">
        <f>SUM(P8:P20)</f>
        <v>1343</v>
      </c>
      <c r="Q21" s="34">
        <f>SUM(Q8:Q20)</f>
        <v>1</v>
      </c>
      <c r="R21" s="34">
        <f>SUM(R8:R20)</f>
        <v>2</v>
      </c>
      <c r="S21" s="32">
        <f t="shared" si="4"/>
        <v>0.3765034965034965</v>
      </c>
      <c r="T21" s="50">
        <f>SUM(T8:T20)</f>
        <v>3575</v>
      </c>
      <c r="U21" s="10">
        <f>SUM(U8:U20)</f>
        <v>81</v>
      </c>
      <c r="V21" s="46">
        <f>SUM(V8:V20)</f>
        <v>614</v>
      </c>
      <c r="W21" s="46">
        <f>SUM(W8:W20)</f>
        <v>1404</v>
      </c>
      <c r="X21" s="46">
        <f>SUM(X8:X20)</f>
        <v>1476</v>
      </c>
    </row>
    <row r="23" spans="1:17" ht="12.75">
      <c r="A23" s="36" t="s">
        <v>37</v>
      </c>
      <c r="O23" s="43"/>
      <c r="P23" s="43"/>
      <c r="Q23" s="42"/>
    </row>
    <row r="24" spans="1:16" ht="22.5">
      <c r="A24" s="35" t="s">
        <v>38</v>
      </c>
      <c r="O24" s="43"/>
      <c r="P24" s="44"/>
    </row>
    <row r="25" ht="96.75" customHeight="1">
      <c r="A25" s="35" t="s">
        <v>46</v>
      </c>
    </row>
    <row r="26" ht="30" customHeight="1">
      <c r="A26" s="35" t="s">
        <v>39</v>
      </c>
    </row>
    <row r="27" ht="38.25" customHeight="1">
      <c r="A27" s="35" t="s">
        <v>36</v>
      </c>
    </row>
    <row r="28" spans="1:3" ht="42" customHeight="1">
      <c r="A28" s="41" t="s">
        <v>47</v>
      </c>
      <c r="B28" s="41"/>
      <c r="C28" s="41"/>
    </row>
  </sheetData>
  <sheetProtection formatCells="0" formatColumns="0" formatRows="0"/>
  <mergeCells count="4">
    <mergeCell ref="U6:X6"/>
    <mergeCell ref="F6:N6"/>
    <mergeCell ref="O6:T6"/>
    <mergeCell ref="C6:E6"/>
  </mergeCells>
  <printOptions/>
  <pageMargins left="0.75" right="0.75" top="1" bottom="1" header="0.5" footer="0.5"/>
  <pageSetup fitToHeight="1" fitToWidth="1" horizontalDpi="600" verticalDpi="600" orientation="landscape" paperSize="8" scale="70" r:id="rId1"/>
  <ignoredErrors>
    <ignoredError sqref="K8:K20 S8:S20" formulaRange="1"/>
    <ignoredError sqref="K21 E21" formula="1"/>
    <ignoredError sqref="S21" formula="1"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Gallagher</dc:creator>
  <cp:keywords/>
  <dc:description/>
  <cp:lastModifiedBy>fcr17e</cp:lastModifiedBy>
  <cp:lastPrinted>2012-09-13T14:06:18Z</cp:lastPrinted>
  <dcterms:created xsi:type="dcterms:W3CDTF">2012-07-04T09:04:13Z</dcterms:created>
  <dcterms:modified xsi:type="dcterms:W3CDTF">2012-09-18T10:55:52Z</dcterms:modified>
  <cp:category/>
  <cp:version/>
  <cp:contentType/>
  <cp:contentStatus/>
</cp:coreProperties>
</file>